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63" i="1" l="1"/>
  <c r="E64" i="1" l="1"/>
  <c r="D64" i="1"/>
  <c r="E74" i="1"/>
  <c r="D74" i="1"/>
  <c r="F44" i="1"/>
  <c r="F43" i="1" s="1"/>
  <c r="E43" i="1"/>
  <c r="D43" i="1"/>
  <c r="F75" i="1" l="1"/>
  <c r="F74" i="1" s="1"/>
  <c r="F65" i="1" l="1"/>
  <c r="F64" i="1" s="1"/>
  <c r="F17" i="1"/>
  <c r="E16" i="1"/>
  <c r="D16" i="1"/>
  <c r="F16" i="1" l="1"/>
  <c r="F113" i="1"/>
  <c r="F112" i="1" s="1"/>
  <c r="E112" i="1"/>
  <c r="D112" i="1"/>
  <c r="F22" i="1"/>
  <c r="E21" i="1"/>
  <c r="D21" i="1"/>
  <c r="F21" i="1" l="1"/>
  <c r="F111" i="1"/>
  <c r="F110" i="1" s="1"/>
  <c r="F107" i="1"/>
  <c r="F106" i="1" s="1"/>
  <c r="F105" i="1"/>
  <c r="F104" i="1" s="1"/>
  <c r="F103" i="1"/>
  <c r="F102" i="1" s="1"/>
  <c r="F101" i="1"/>
  <c r="F100" i="1" s="1"/>
  <c r="F99" i="1"/>
  <c r="F98" i="1" s="1"/>
  <c r="F94" i="1"/>
  <c r="F93" i="1" s="1"/>
  <c r="F92" i="1"/>
  <c r="F91" i="1" s="1"/>
  <c r="F90" i="1"/>
  <c r="F89" i="1"/>
  <c r="F88" i="1"/>
  <c r="F86" i="1"/>
  <c r="F85" i="1"/>
  <c r="F84" i="1"/>
  <c r="F82" i="1"/>
  <c r="F81" i="1"/>
  <c r="F80" i="1"/>
  <c r="F79" i="1" s="1"/>
  <c r="F78" i="1"/>
  <c r="F77" i="1" s="1"/>
  <c r="F73" i="1"/>
  <c r="F72" i="1"/>
  <c r="F71" i="1"/>
  <c r="F67" i="1"/>
  <c r="F66" i="1" s="1"/>
  <c r="F58" i="1"/>
  <c r="F48" i="1"/>
  <c r="F47" i="1"/>
  <c r="F46" i="1"/>
  <c r="F42" i="1"/>
  <c r="F41" i="1" s="1"/>
  <c r="F40" i="1" s="1"/>
  <c r="F39" i="1"/>
  <c r="F38" i="1" s="1"/>
  <c r="F37" i="1" s="1"/>
  <c r="F34" i="1"/>
  <c r="F33" i="1" s="1"/>
  <c r="F32" i="1"/>
  <c r="F31" i="1" s="1"/>
  <c r="F30" i="1" s="1"/>
  <c r="F29" i="1" s="1"/>
  <c r="F27" i="1"/>
  <c r="F26" i="1" s="1"/>
  <c r="F20" i="1"/>
  <c r="F15" i="1"/>
  <c r="E31" i="1"/>
  <c r="E110" i="1" l="1"/>
  <c r="F11" i="1" l="1"/>
  <c r="E33" i="1" l="1"/>
  <c r="D33" i="1"/>
  <c r="D104" i="1"/>
  <c r="E104" i="1"/>
  <c r="F8" i="1" l="1"/>
  <c r="F9" i="1"/>
  <c r="F10" i="1"/>
  <c r="E14" i="1" l="1"/>
  <c r="E91" i="1"/>
  <c r="F14" i="1" l="1"/>
  <c r="D110" i="1"/>
  <c r="F108" i="1" l="1"/>
  <c r="E108" i="1"/>
  <c r="E106" i="1"/>
  <c r="E102" i="1"/>
  <c r="E100" i="1"/>
  <c r="E98" i="1"/>
  <c r="E96" i="1"/>
  <c r="E87" i="1"/>
  <c r="E83" i="1"/>
  <c r="E79" i="1"/>
  <c r="E77" i="1"/>
  <c r="E70" i="1"/>
  <c r="E68" i="1"/>
  <c r="E66" i="1"/>
  <c r="E60" i="1"/>
  <c r="E59" i="1" s="1"/>
  <c r="E57" i="1"/>
  <c r="E52" i="1"/>
  <c r="E51" i="1" s="1"/>
  <c r="E50" i="1" s="1"/>
  <c r="E49" i="1" s="1"/>
  <c r="E45" i="1"/>
  <c r="E41" i="1"/>
  <c r="E40" i="1" s="1"/>
  <c r="E38" i="1"/>
  <c r="E37" i="1" s="1"/>
  <c r="E30" i="1"/>
  <c r="E29" i="1" s="1"/>
  <c r="E28" i="1" s="1"/>
  <c r="E26" i="1"/>
  <c r="E25" i="1" s="1"/>
  <c r="E24" i="1" s="1"/>
  <c r="E19" i="1"/>
  <c r="E10" i="1"/>
  <c r="E9" i="1" s="1"/>
  <c r="E8" i="1" s="1"/>
  <c r="E23" i="1" l="1"/>
  <c r="E62" i="1"/>
  <c r="E76" i="1"/>
  <c r="E18" i="1"/>
  <c r="E13" i="1" s="1"/>
  <c r="E56" i="1"/>
  <c r="E55" i="1" s="1"/>
  <c r="E36" i="1"/>
  <c r="E54" i="1" l="1"/>
  <c r="E35" i="1"/>
  <c r="D30" i="1"/>
  <c r="D29" i="1" s="1"/>
  <c r="D28" i="1" s="1"/>
  <c r="F28" i="1" s="1"/>
  <c r="D19" i="1"/>
  <c r="D18" i="1" s="1"/>
  <c r="D13" i="1" s="1"/>
  <c r="D83" i="1"/>
  <c r="F83" i="1" l="1"/>
  <c r="F19" i="1"/>
  <c r="E12" i="1"/>
  <c r="E114" i="1" s="1"/>
  <c r="F18" i="1" l="1"/>
  <c r="D52" i="1"/>
  <c r="D51" i="1" s="1"/>
  <c r="D50" i="1" s="1"/>
  <c r="D49" i="1" s="1"/>
  <c r="D12" i="1" l="1"/>
  <c r="F13" i="1"/>
  <c r="D96" i="1"/>
  <c r="F12" i="1" l="1"/>
  <c r="D108" i="1" l="1"/>
  <c r="D60" i="1" l="1"/>
  <c r="D70" i="1" l="1"/>
  <c r="F70" i="1" s="1"/>
  <c r="D41" i="1"/>
  <c r="D40" i="1" s="1"/>
  <c r="D57" i="1" l="1"/>
  <c r="D56" i="1" l="1"/>
  <c r="F56" i="1" s="1"/>
  <c r="F57" i="1"/>
  <c r="D98" i="1"/>
  <c r="D87" i="1" l="1"/>
  <c r="D45" i="1"/>
  <c r="F45" i="1" s="1"/>
  <c r="D93" i="1"/>
  <c r="D106" i="1"/>
  <c r="D102" i="1"/>
  <c r="D100" i="1"/>
  <c r="D91" i="1"/>
  <c r="F87" i="1" l="1"/>
  <c r="D79" i="1"/>
  <c r="D77" i="1"/>
  <c r="D76" i="1" s="1"/>
  <c r="D26" i="1"/>
  <c r="D25" i="1" s="1"/>
  <c r="D24" i="1" s="1"/>
  <c r="D10" i="1"/>
  <c r="D9" i="1" s="1"/>
  <c r="D8" i="1" s="1"/>
  <c r="D68" i="1"/>
  <c r="F69" i="1" s="1"/>
  <c r="F68" i="1" s="1"/>
  <c r="D66" i="1"/>
  <c r="D63" i="1" s="1"/>
  <c r="D38" i="1"/>
  <c r="D37" i="1" s="1"/>
  <c r="D36" i="1" s="1"/>
  <c r="D59" i="1"/>
  <c r="D55" i="1" s="1"/>
  <c r="D23" i="1" l="1"/>
  <c r="F23" i="1" s="1"/>
  <c r="F24" i="1"/>
  <c r="F63" i="1"/>
  <c r="D54" i="1"/>
  <c r="F54" i="1" s="1"/>
  <c r="F55" i="1"/>
  <c r="F25" i="1"/>
  <c r="F76" i="1"/>
  <c r="D62" i="1" l="1"/>
  <c r="D35" i="1"/>
  <c r="F35" i="1" s="1"/>
  <c r="F36" i="1"/>
  <c r="D114" i="1" l="1"/>
  <c r="F62" i="1"/>
  <c r="F114" i="1"/>
</calcChain>
</file>

<file path=xl/sharedStrings.xml><?xml version="1.0" encoding="utf-8"?>
<sst xmlns="http://schemas.openxmlformats.org/spreadsheetml/2006/main" count="196" uniqueCount="140">
  <si>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</si>
  <si>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</si>
  <si>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</si>
  <si>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</si>
  <si>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</si>
  <si>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</si>
  <si>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</si>
  <si>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</si>
  <si>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</si>
  <si>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</si>
  <si>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</si>
  <si>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</si>
  <si>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</si>
  <si>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</si>
  <si>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</si>
  <si>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</si>
  <si>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</si>
  <si>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</si>
  <si>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</si>
  <si>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</si>
  <si>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</si>
  <si>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</si>
  <si>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</si>
  <si>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</si>
  <si>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</si>
  <si>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</si>
  <si>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</si>
  <si>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</si>
  <si>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</si>
  <si>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</si>
  <si>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</si>
  <si>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</si>
  <si>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</si>
  <si>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</si>
  <si>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</si>
  <si>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</si>
  <si>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</si>
  <si>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</si>
  <si>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</si>
  <si>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</si>
  <si>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</si>
  <si>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</si>
  <si>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</si>
  <si>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</si>
  <si>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</si>
  <si>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</si>
  <si>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</si>
  <si>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</si>
  <si>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</si>
  <si>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</si>
  <si>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</si>
  <si>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</si>
  <si>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</si>
  <si>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</si>
  <si>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</si>
  <si>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</si>
  <si>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</si>
  <si>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</si>
  <si>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</si>
  <si>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</si>
  <si>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</si>
  <si>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</si>
  <si>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</si>
  <si>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</si>
  <si>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</si>
  <si>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</si>
  <si>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</si>
  <si>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</si>
  <si>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</si>
  <si>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</si>
  <si>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</si>
  <si>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</si>
  <si>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</si>
  <si>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</si>
  <si>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</si>
  <si>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</si>
  <si>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</si>
  <si>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</si>
  <si>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</si>
  <si>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</si>
  <si>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</si>
  <si>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</si>
  <si>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</si>
  <si>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</si>
  <si>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</si>
  <si>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</si>
  <si>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</si>
  <si>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</si>
  <si>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</si>
  <si>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</si>
  <si>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</si>
  <si>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</si>
  <si>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</si>
  <si>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</si>
  <si>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</si>
  <si>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</si>
  <si>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</si>
  <si>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</si>
  <si>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</si>
  <si>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</si>
  <si>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обустройству мест массового отдыха населения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</si>
  <si>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</si>
  <si>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</si>
  <si>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</si>
  <si>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</si>
  <si>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</si>
  <si>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</si>
  <si>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</si>
  <si>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</si>
  <si>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</si>
  <si>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</si>
  <si>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3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</si>
  <si>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</si>
  <si>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</si>
  <si>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</si>
  <si>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</si>
  <si>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</si>
  <si>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</si>
  <si>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</si>
  <si>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</si>
  <si>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</si>
  <si>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</si>
  <si>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</si>
  <si>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</si>
  <si>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% исполнения</t>
  </si>
  <si>
    <t>06 1 01 94200</t>
  </si>
  <si>
    <t>Межбюджетные трансферты на реализацию  мероприятий  по борьбе с борщевиком Сосновского</t>
  </si>
  <si>
    <t>12.1.01.86900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</si>
  <si>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2025год</t>
  </si>
  <si>
    <t>06 1 02 S0410</t>
  </si>
  <si>
    <t>06 1 И4Д 5550</t>
  </si>
  <si>
    <t>Межбюджетные трансферты на благоустройство общественной территории и муниципальных образованиях ЯО, принявших активное участие во Всероссийском голосовании по отбору общественных территорий</t>
  </si>
  <si>
    <t>Субсидия на формирование современной городской среды</t>
  </si>
  <si>
    <t>Субсидия на реализацию мероприятий инициативного бюджетирования на территории ЯО (поддержка местных инициатив)</t>
  </si>
  <si>
    <t>13 1 02 S5350</t>
  </si>
  <si>
    <t>Субсидия на обустройство и восстановление воинский захоронений. Военно-мемориальных объектов. Произведений монументальной скульптуры или  архитектурных сооружений.</t>
  </si>
  <si>
    <t>39 1 04 S6420</t>
  </si>
  <si>
    <t>План 2025 год                    (руб.)</t>
  </si>
  <si>
    <t>Факт 2025 год                    (руб.)</t>
  </si>
  <si>
    <t>к  постановлению от  16.06.2025г. № 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</si>
</sst>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abSelected="1" view="pageBreakPreview" zoomScale="106" zoomScaleNormal="100" zoomScaleSheetLayoutView="106" workbookViewId="0">
      <selection activeCell="D2" sqref="D2:F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111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139</v>
      </c>
      <c r="E2" s="102"/>
      <c r="F2" s="102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79"/>
      <c r="B4" s="79"/>
      <c r="C4" s="79"/>
      <c r="D4" s="79"/>
      <c r="E4" s="80"/>
      <c r="F4" s="80"/>
    </row>
    <row r="5" spans="1:6" ht="55.5" customHeight="1" x14ac:dyDescent="0.25">
      <c r="A5" s="103" t="s">
        <v>128</v>
      </c>
      <c r="B5" s="103"/>
      <c r="C5" s="103"/>
      <c r="D5" s="103"/>
      <c r="E5" s="104"/>
      <c r="F5" s="80"/>
    </row>
    <row r="6" spans="1:6" ht="4.5" customHeight="1" thickBot="1" x14ac:dyDescent="0.3">
      <c r="A6" s="79"/>
      <c r="B6" s="79"/>
      <c r="C6" s="79"/>
      <c r="D6" s="79"/>
      <c r="E6" s="80"/>
      <c r="F6" s="80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137</v>
      </c>
      <c r="E7" s="48" t="s">
        <v>138</v>
      </c>
      <c r="F7" s="48" t="s">
        <v>124</v>
      </c>
    </row>
    <row r="8" spans="1:6" ht="36" customHeight="1" x14ac:dyDescent="0.25">
      <c r="A8" s="81" t="s">
        <v>93</v>
      </c>
      <c r="B8" s="82" t="s">
        <v>3</v>
      </c>
      <c r="C8" s="82"/>
      <c r="D8" s="83">
        <f t="shared" ref="D8:E10" si="0">D9</f>
        <v>120000</v>
      </c>
      <c r="E8" s="83">
        <f t="shared" si="0"/>
        <v>25661</v>
      </c>
      <c r="F8" s="97">
        <f>F11</f>
        <v>21.384166666666669</v>
      </c>
    </row>
    <row r="9" spans="1:6" ht="31.5" x14ac:dyDescent="0.25">
      <c r="A9" s="3" t="s">
        <v>58</v>
      </c>
      <c r="B9" s="4" t="s">
        <v>4</v>
      </c>
      <c r="C9" s="5"/>
      <c r="D9" s="84">
        <f t="shared" si="0"/>
        <v>120000</v>
      </c>
      <c r="E9" s="84">
        <f t="shared" si="0"/>
        <v>25661</v>
      </c>
      <c r="F9" s="98">
        <f>F11</f>
        <v>21.384166666666669</v>
      </c>
    </row>
    <row r="10" spans="1:6" ht="47.25" x14ac:dyDescent="0.25">
      <c r="A10" s="3" t="s">
        <v>59</v>
      </c>
      <c r="B10" s="4" t="s">
        <v>60</v>
      </c>
      <c r="C10" s="5"/>
      <c r="D10" s="84">
        <f t="shared" si="0"/>
        <v>120000</v>
      </c>
      <c r="E10" s="84">
        <f t="shared" si="0"/>
        <v>25661</v>
      </c>
      <c r="F10" s="98">
        <f>F11</f>
        <v>21.384166666666669</v>
      </c>
    </row>
    <row r="11" spans="1:6" ht="31.5" x14ac:dyDescent="0.25">
      <c r="A11" s="9" t="s">
        <v>6</v>
      </c>
      <c r="B11" s="4"/>
      <c r="C11" s="4">
        <v>200</v>
      </c>
      <c r="D11" s="84">
        <v>120000</v>
      </c>
      <c r="E11" s="84">
        <v>25661</v>
      </c>
      <c r="F11" s="98">
        <f>E11/D11*100</f>
        <v>21.384166666666669</v>
      </c>
    </row>
    <row r="12" spans="1:6" ht="47.25" x14ac:dyDescent="0.25">
      <c r="A12" s="86" t="s">
        <v>96</v>
      </c>
      <c r="B12" s="82" t="s">
        <v>97</v>
      </c>
      <c r="C12" s="87"/>
      <c r="D12" s="89">
        <f>D13</f>
        <v>28545787.000000004</v>
      </c>
      <c r="E12" s="89">
        <f>E13</f>
        <v>0</v>
      </c>
      <c r="F12" s="99">
        <f t="shared" ref="F12:F25" si="1">E12/D12*100</f>
        <v>0</v>
      </c>
    </row>
    <row r="13" spans="1:6" ht="21" customHeight="1" x14ac:dyDescent="0.25">
      <c r="A13" s="85" t="s">
        <v>98</v>
      </c>
      <c r="B13" s="88" t="s">
        <v>99</v>
      </c>
      <c r="C13" s="12"/>
      <c r="D13" s="84">
        <f>D14+D18+D16</f>
        <v>28545787.000000004</v>
      </c>
      <c r="E13" s="84">
        <f>E14+E18+E21</f>
        <v>0</v>
      </c>
      <c r="F13" s="98">
        <f t="shared" si="1"/>
        <v>0</v>
      </c>
    </row>
    <row r="14" spans="1:6" ht="31.5" x14ac:dyDescent="0.25">
      <c r="A14" s="9" t="s">
        <v>100</v>
      </c>
      <c r="B14" s="88" t="s">
        <v>125</v>
      </c>
      <c r="C14" s="4"/>
      <c r="D14" s="84">
        <v>100000</v>
      </c>
      <c r="E14" s="84">
        <f>E15</f>
        <v>0</v>
      </c>
      <c r="F14" s="98">
        <f t="shared" si="1"/>
        <v>0</v>
      </c>
    </row>
    <row r="15" spans="1:6" ht="31.5" x14ac:dyDescent="0.25">
      <c r="A15" s="9" t="s">
        <v>6</v>
      </c>
      <c r="B15" s="4"/>
      <c r="C15" s="4">
        <v>200</v>
      </c>
      <c r="D15" s="84">
        <v>100000</v>
      </c>
      <c r="E15" s="84">
        <v>0</v>
      </c>
      <c r="F15" s="98">
        <f t="shared" si="1"/>
        <v>0</v>
      </c>
    </row>
    <row r="16" spans="1:6" ht="35.25" customHeight="1" x14ac:dyDescent="0.25">
      <c r="A16" s="9" t="s">
        <v>132</v>
      </c>
      <c r="B16" s="4" t="s">
        <v>115</v>
      </c>
      <c r="C16" s="4"/>
      <c r="D16" s="84">
        <f>D17</f>
        <v>208555.26</v>
      </c>
      <c r="E16" s="84">
        <f>E17</f>
        <v>0</v>
      </c>
      <c r="F16" s="98">
        <f t="shared" si="1"/>
        <v>0</v>
      </c>
    </row>
    <row r="17" spans="1:6" ht="25.5" customHeight="1" x14ac:dyDescent="0.25">
      <c r="A17" s="9" t="s">
        <v>6</v>
      </c>
      <c r="B17" s="4"/>
      <c r="C17" s="4">
        <v>200</v>
      </c>
      <c r="D17" s="84">
        <v>208555.26</v>
      </c>
      <c r="E17" s="84">
        <v>0</v>
      </c>
      <c r="F17" s="98">
        <f t="shared" si="1"/>
        <v>0</v>
      </c>
    </row>
    <row r="18" spans="1:6" ht="47.25" x14ac:dyDescent="0.25">
      <c r="A18" s="9" t="s">
        <v>112</v>
      </c>
      <c r="B18" s="4" t="s">
        <v>113</v>
      </c>
      <c r="C18" s="4"/>
      <c r="D18" s="84">
        <f>+D19+D21</f>
        <v>28237231.740000002</v>
      </c>
      <c r="E18" s="84">
        <f>E19</f>
        <v>0</v>
      </c>
      <c r="F18" s="98">
        <f t="shared" si="1"/>
        <v>0</v>
      </c>
    </row>
    <row r="19" spans="1:6" ht="47.25" customHeight="1" x14ac:dyDescent="0.25">
      <c r="A19" s="9" t="s">
        <v>114</v>
      </c>
      <c r="B19" s="4" t="s">
        <v>129</v>
      </c>
      <c r="C19" s="4"/>
      <c r="D19" s="84">
        <f>D20</f>
        <v>8028894.7400000002</v>
      </c>
      <c r="E19" s="84">
        <f>E20</f>
        <v>0</v>
      </c>
      <c r="F19" s="98">
        <f t="shared" si="1"/>
        <v>0</v>
      </c>
    </row>
    <row r="20" spans="1:6" ht="15.75" x14ac:dyDescent="0.25">
      <c r="A20" s="9" t="s">
        <v>92</v>
      </c>
      <c r="B20" s="4"/>
      <c r="C20" s="4">
        <v>540</v>
      </c>
      <c r="D20" s="84">
        <v>8028894.7400000002</v>
      </c>
      <c r="E20" s="84">
        <v>0</v>
      </c>
      <c r="F20" s="98">
        <f t="shared" si="1"/>
        <v>0</v>
      </c>
    </row>
    <row r="21" spans="1:6" ht="66.75" customHeight="1" x14ac:dyDescent="0.25">
      <c r="A21" s="9" t="s">
        <v>131</v>
      </c>
      <c r="B21" s="4" t="s">
        <v>130</v>
      </c>
      <c r="C21" s="4"/>
      <c r="D21" s="84">
        <f>D22</f>
        <v>20208337</v>
      </c>
      <c r="E21" s="84">
        <f>E22</f>
        <v>0</v>
      </c>
      <c r="F21" s="98">
        <f t="shared" ref="F21:F22" si="2">E21/D21*100</f>
        <v>0</v>
      </c>
    </row>
    <row r="22" spans="1:6" ht="15.75" x14ac:dyDescent="0.25">
      <c r="A22" s="9" t="s">
        <v>92</v>
      </c>
      <c r="B22" s="4"/>
      <c r="C22" s="4">
        <v>540</v>
      </c>
      <c r="D22" s="84">
        <v>20208337</v>
      </c>
      <c r="E22" s="84">
        <v>0</v>
      </c>
      <c r="F22" s="98">
        <f t="shared" si="2"/>
        <v>0</v>
      </c>
    </row>
    <row r="23" spans="1:6" ht="47.25" x14ac:dyDescent="0.25">
      <c r="A23" s="42" t="s">
        <v>64</v>
      </c>
      <c r="B23" s="5" t="s">
        <v>65</v>
      </c>
      <c r="C23" s="12"/>
      <c r="D23" s="89">
        <f t="shared" ref="D23:E26" si="3">D24</f>
        <v>2200000</v>
      </c>
      <c r="E23" s="89">
        <f t="shared" si="3"/>
        <v>31931</v>
      </c>
      <c r="F23" s="99">
        <f t="shared" si="1"/>
        <v>1.4514090909090909</v>
      </c>
    </row>
    <row r="24" spans="1:6" ht="15.75" x14ac:dyDescent="0.25">
      <c r="A24" s="3" t="s">
        <v>66</v>
      </c>
      <c r="B24" s="4" t="s">
        <v>67</v>
      </c>
      <c r="C24" s="12"/>
      <c r="D24" s="84">
        <f t="shared" si="3"/>
        <v>2200000</v>
      </c>
      <c r="E24" s="84">
        <f t="shared" si="3"/>
        <v>31931</v>
      </c>
      <c r="F24" s="98">
        <f t="shared" si="1"/>
        <v>1.4514090909090909</v>
      </c>
    </row>
    <row r="25" spans="1:6" ht="31.5" x14ac:dyDescent="0.25">
      <c r="A25" s="3" t="s">
        <v>68</v>
      </c>
      <c r="B25" s="4" t="s">
        <v>69</v>
      </c>
      <c r="C25" s="12"/>
      <c r="D25" s="84">
        <f t="shared" si="3"/>
        <v>2200000</v>
      </c>
      <c r="E25" s="84">
        <f t="shared" si="3"/>
        <v>31931</v>
      </c>
      <c r="F25" s="98">
        <f t="shared" si="1"/>
        <v>1.4514090909090909</v>
      </c>
    </row>
    <row r="26" spans="1:6" ht="31.5" x14ac:dyDescent="0.25">
      <c r="A26" s="3" t="s">
        <v>70</v>
      </c>
      <c r="B26" s="4" t="s">
        <v>71</v>
      </c>
      <c r="C26" s="12"/>
      <c r="D26" s="84">
        <f t="shared" si="3"/>
        <v>2200000</v>
      </c>
      <c r="E26" s="84">
        <f t="shared" si="3"/>
        <v>31931</v>
      </c>
      <c r="F26" s="98">
        <f>F27</f>
        <v>1.4514090909090909</v>
      </c>
    </row>
    <row r="27" spans="1:6" ht="31.5" x14ac:dyDescent="0.25">
      <c r="A27" s="9" t="s">
        <v>6</v>
      </c>
      <c r="B27" s="4"/>
      <c r="C27" s="4">
        <v>200</v>
      </c>
      <c r="D27" s="84">
        <v>2200000</v>
      </c>
      <c r="E27" s="84">
        <v>31931</v>
      </c>
      <c r="F27" s="98">
        <f>E27/D27*100</f>
        <v>1.4514090909090909</v>
      </c>
    </row>
    <row r="28" spans="1:6" ht="47.25" x14ac:dyDescent="0.25">
      <c r="A28" s="75" t="s">
        <v>116</v>
      </c>
      <c r="B28" s="5" t="s">
        <v>118</v>
      </c>
      <c r="C28" s="5"/>
      <c r="D28" s="89">
        <f>D29+D33</f>
        <v>207820</v>
      </c>
      <c r="E28" s="89">
        <f t="shared" ref="D28:E33" si="4">E29</f>
        <v>0</v>
      </c>
      <c r="F28" s="99">
        <f>E28/D28*100</f>
        <v>0</v>
      </c>
    </row>
    <row r="29" spans="1:6" ht="31.5" x14ac:dyDescent="0.25">
      <c r="A29" s="9" t="s">
        <v>117</v>
      </c>
      <c r="B29" s="4" t="s">
        <v>119</v>
      </c>
      <c r="C29" s="4"/>
      <c r="D29" s="84">
        <f t="shared" si="4"/>
        <v>100000</v>
      </c>
      <c r="E29" s="84">
        <f t="shared" si="4"/>
        <v>0</v>
      </c>
      <c r="F29" s="98">
        <f>F30</f>
        <v>0</v>
      </c>
    </row>
    <row r="30" spans="1:6" ht="31.5" x14ac:dyDescent="0.25">
      <c r="A30" s="9" t="s">
        <v>120</v>
      </c>
      <c r="B30" s="4" t="s">
        <v>121</v>
      </c>
      <c r="C30" s="4"/>
      <c r="D30" s="84">
        <f t="shared" si="4"/>
        <v>100000</v>
      </c>
      <c r="E30" s="84">
        <f t="shared" si="4"/>
        <v>0</v>
      </c>
      <c r="F30" s="98">
        <f>F31</f>
        <v>0</v>
      </c>
    </row>
    <row r="31" spans="1:6" ht="47.25" x14ac:dyDescent="0.25">
      <c r="A31" s="9" t="s">
        <v>122</v>
      </c>
      <c r="B31" s="4" t="s">
        <v>123</v>
      </c>
      <c r="C31" s="4"/>
      <c r="D31" s="84">
        <v>100000</v>
      </c>
      <c r="E31" s="84">
        <f>E32+E34</f>
        <v>0</v>
      </c>
      <c r="F31" s="98">
        <f>F32</f>
        <v>0</v>
      </c>
    </row>
    <row r="32" spans="1:6" ht="31.5" x14ac:dyDescent="0.25">
      <c r="A32" s="9" t="s">
        <v>6</v>
      </c>
      <c r="B32" s="4"/>
      <c r="C32" s="4">
        <v>200</v>
      </c>
      <c r="D32" s="84">
        <v>100000</v>
      </c>
      <c r="E32" s="84">
        <v>0</v>
      </c>
      <c r="F32" s="98">
        <f>E32/D32*100</f>
        <v>0</v>
      </c>
    </row>
    <row r="33" spans="1:6" ht="31.5" x14ac:dyDescent="0.25">
      <c r="A33" s="9" t="s">
        <v>126</v>
      </c>
      <c r="B33" s="4" t="s">
        <v>127</v>
      </c>
      <c r="C33" s="4"/>
      <c r="D33" s="84">
        <f t="shared" si="4"/>
        <v>107820</v>
      </c>
      <c r="E33" s="84">
        <f t="shared" si="4"/>
        <v>0</v>
      </c>
      <c r="F33" s="98">
        <f>F34</f>
        <v>0</v>
      </c>
    </row>
    <row r="34" spans="1:6" ht="15.75" x14ac:dyDescent="0.25">
      <c r="A34" s="9" t="s">
        <v>92</v>
      </c>
      <c r="B34" s="4"/>
      <c r="C34" s="4">
        <v>540</v>
      </c>
      <c r="D34" s="84">
        <v>107820</v>
      </c>
      <c r="E34" s="84">
        <v>0</v>
      </c>
      <c r="F34" s="98">
        <f>E34/D34*100</f>
        <v>0</v>
      </c>
    </row>
    <row r="35" spans="1:6" ht="31.5" x14ac:dyDescent="0.25">
      <c r="A35" s="22" t="s">
        <v>41</v>
      </c>
      <c r="B35" s="5" t="s">
        <v>14</v>
      </c>
      <c r="C35" s="5"/>
      <c r="D35" s="89">
        <f>D36</f>
        <v>972000</v>
      </c>
      <c r="E35" s="89">
        <f>E36</f>
        <v>142687.71</v>
      </c>
      <c r="F35" s="99">
        <f>E35/D35*100</f>
        <v>14.679805555555555</v>
      </c>
    </row>
    <row r="36" spans="1:6" ht="34.5" customHeight="1" x14ac:dyDescent="0.25">
      <c r="A36" s="28" t="s">
        <v>15</v>
      </c>
      <c r="B36" s="4" t="s">
        <v>16</v>
      </c>
      <c r="C36" s="5"/>
      <c r="D36" s="84">
        <f>D37+D40+D45+D43</f>
        <v>972000</v>
      </c>
      <c r="E36" s="84">
        <f>E37+E40+E45</f>
        <v>142687.71</v>
      </c>
      <c r="F36" s="98">
        <f>E36/D36*100</f>
        <v>14.679805555555555</v>
      </c>
    </row>
    <row r="37" spans="1:6" ht="31.5" x14ac:dyDescent="0.25">
      <c r="A37" s="10" t="s">
        <v>42</v>
      </c>
      <c r="B37" s="4" t="s">
        <v>17</v>
      </c>
      <c r="C37" s="5"/>
      <c r="D37" s="84">
        <f t="shared" ref="D37:E38" si="5">D38</f>
        <v>172000</v>
      </c>
      <c r="E37" s="84">
        <f t="shared" si="5"/>
        <v>13690</v>
      </c>
      <c r="F37" s="98">
        <f>F38</f>
        <v>7.9593023255813948</v>
      </c>
    </row>
    <row r="38" spans="1:6" ht="47.25" x14ac:dyDescent="0.25">
      <c r="A38" s="41" t="s">
        <v>88</v>
      </c>
      <c r="B38" s="15" t="s">
        <v>63</v>
      </c>
      <c r="C38" s="5"/>
      <c r="D38" s="84">
        <f t="shared" si="5"/>
        <v>172000</v>
      </c>
      <c r="E38" s="84">
        <f t="shared" si="5"/>
        <v>13690</v>
      </c>
      <c r="F38" s="98">
        <f>F39</f>
        <v>7.9593023255813948</v>
      </c>
    </row>
    <row r="39" spans="1:6" ht="31.5" x14ac:dyDescent="0.25">
      <c r="A39" s="9" t="s">
        <v>6</v>
      </c>
      <c r="B39" s="4"/>
      <c r="C39" s="4">
        <v>200</v>
      </c>
      <c r="D39" s="84">
        <v>172000</v>
      </c>
      <c r="E39" s="84">
        <v>13690</v>
      </c>
      <c r="F39" s="98">
        <f>E39/D39*100</f>
        <v>7.9593023255813948</v>
      </c>
    </row>
    <row r="40" spans="1:6" ht="31.5" x14ac:dyDescent="0.25">
      <c r="A40" s="10" t="s">
        <v>61</v>
      </c>
      <c r="B40" s="4" t="s">
        <v>18</v>
      </c>
      <c r="C40" s="4"/>
      <c r="D40" s="84">
        <f t="shared" ref="D40:E43" si="6">D41</f>
        <v>150000</v>
      </c>
      <c r="E40" s="84">
        <f t="shared" si="6"/>
        <v>20538.46</v>
      </c>
      <c r="F40" s="98">
        <f>F41</f>
        <v>13.692306666666665</v>
      </c>
    </row>
    <row r="41" spans="1:6" ht="15.75" x14ac:dyDescent="0.25">
      <c r="A41" s="28" t="s">
        <v>43</v>
      </c>
      <c r="B41" s="4" t="s">
        <v>44</v>
      </c>
      <c r="C41" s="4"/>
      <c r="D41" s="84">
        <f t="shared" si="6"/>
        <v>150000</v>
      </c>
      <c r="E41" s="84">
        <f t="shared" si="6"/>
        <v>20538.46</v>
      </c>
      <c r="F41" s="98">
        <f>F42</f>
        <v>13.692306666666665</v>
      </c>
    </row>
    <row r="42" spans="1:6" ht="31.5" x14ac:dyDescent="0.25">
      <c r="A42" s="9" t="s">
        <v>6</v>
      </c>
      <c r="B42" s="4"/>
      <c r="C42" s="4">
        <v>200</v>
      </c>
      <c r="D42" s="84">
        <v>150000</v>
      </c>
      <c r="E42" s="84">
        <v>20538.46</v>
      </c>
      <c r="F42" s="98">
        <f>E42/D42*100</f>
        <v>13.692306666666665</v>
      </c>
    </row>
    <row r="43" spans="1:6" ht="47.25" x14ac:dyDescent="0.25">
      <c r="A43" s="28" t="s">
        <v>133</v>
      </c>
      <c r="B43" s="4" t="s">
        <v>134</v>
      </c>
      <c r="C43" s="4"/>
      <c r="D43" s="84">
        <f t="shared" si="6"/>
        <v>0</v>
      </c>
      <c r="E43" s="84">
        <f t="shared" si="6"/>
        <v>0</v>
      </c>
      <c r="F43" s="98" t="e">
        <f>F44</f>
        <v>#DIV/0!</v>
      </c>
    </row>
    <row r="44" spans="1:6" ht="31.5" x14ac:dyDescent="0.25">
      <c r="A44" s="9" t="s">
        <v>6</v>
      </c>
      <c r="B44" s="4"/>
      <c r="C44" s="4">
        <v>200</v>
      </c>
      <c r="D44" s="84">
        <v>0</v>
      </c>
      <c r="E44" s="84">
        <v>0</v>
      </c>
      <c r="F44" s="98" t="e">
        <f>E44/D44*100</f>
        <v>#DIV/0!</v>
      </c>
    </row>
    <row r="45" spans="1:6" ht="47.25" x14ac:dyDescent="0.25">
      <c r="A45" s="11" t="s">
        <v>19</v>
      </c>
      <c r="B45" s="4" t="s">
        <v>45</v>
      </c>
      <c r="C45" s="4"/>
      <c r="D45" s="84">
        <f>SUM(D46:D48)</f>
        <v>650000</v>
      </c>
      <c r="E45" s="84">
        <f>SUM(E46:E48)</f>
        <v>108459.25</v>
      </c>
      <c r="F45" s="98">
        <f>E45/D45*100</f>
        <v>16.686038461538459</v>
      </c>
    </row>
    <row r="46" spans="1:6" ht="33.75" customHeight="1" x14ac:dyDescent="0.25">
      <c r="A46" s="11" t="s">
        <v>28</v>
      </c>
      <c r="B46" s="4"/>
      <c r="C46" s="4">
        <v>100</v>
      </c>
      <c r="D46" s="84">
        <v>555000</v>
      </c>
      <c r="E46" s="84">
        <v>104865.25</v>
      </c>
      <c r="F46" s="98">
        <f>E46/D46*100</f>
        <v>18.894639639639639</v>
      </c>
    </row>
    <row r="47" spans="1:6" ht="31.5" customHeight="1" x14ac:dyDescent="0.25">
      <c r="A47" s="9" t="s">
        <v>6</v>
      </c>
      <c r="B47" s="4"/>
      <c r="C47" s="4">
        <v>200</v>
      </c>
      <c r="D47" s="84">
        <v>29000</v>
      </c>
      <c r="E47" s="84">
        <v>0</v>
      </c>
      <c r="F47" s="98">
        <f>E47/D47*100</f>
        <v>0</v>
      </c>
    </row>
    <row r="48" spans="1:6" ht="20.25" customHeight="1" x14ac:dyDescent="0.25">
      <c r="A48" s="90" t="s">
        <v>62</v>
      </c>
      <c r="B48" s="4"/>
      <c r="C48" s="4">
        <v>800</v>
      </c>
      <c r="D48" s="84">
        <v>66000</v>
      </c>
      <c r="E48" s="84">
        <v>3594</v>
      </c>
      <c r="F48" s="98">
        <f>E48/D48*100</f>
        <v>5.4454545454545453</v>
      </c>
    </row>
    <row r="49" spans="1:6" ht="49.5" customHeight="1" x14ac:dyDescent="0.25">
      <c r="A49" s="90" t="s">
        <v>107</v>
      </c>
      <c r="B49" s="5" t="s">
        <v>103</v>
      </c>
      <c r="C49" s="4"/>
      <c r="D49" s="89">
        <f t="shared" ref="D49:E52" si="7">D50</f>
        <v>1000</v>
      </c>
      <c r="E49" s="89">
        <f t="shared" si="7"/>
        <v>0</v>
      </c>
      <c r="F49" s="99">
        <v>0</v>
      </c>
    </row>
    <row r="50" spans="1:6" ht="60.75" customHeight="1" x14ac:dyDescent="0.25">
      <c r="A50" s="90" t="s">
        <v>108</v>
      </c>
      <c r="B50" s="4" t="s">
        <v>105</v>
      </c>
      <c r="C50" s="4"/>
      <c r="D50" s="84">
        <f t="shared" si="7"/>
        <v>1000</v>
      </c>
      <c r="E50" s="84">
        <f t="shared" si="7"/>
        <v>0</v>
      </c>
      <c r="F50" s="98">
        <v>0</v>
      </c>
    </row>
    <row r="51" spans="1:6" ht="30" customHeight="1" x14ac:dyDescent="0.25">
      <c r="A51" s="90" t="s">
        <v>109</v>
      </c>
      <c r="B51" s="4" t="s">
        <v>104</v>
      </c>
      <c r="C51" s="4"/>
      <c r="D51" s="84">
        <f t="shared" si="7"/>
        <v>1000</v>
      </c>
      <c r="E51" s="84">
        <f t="shared" si="7"/>
        <v>0</v>
      </c>
      <c r="F51" s="98">
        <v>0</v>
      </c>
    </row>
    <row r="52" spans="1:6" ht="63" x14ac:dyDescent="0.25">
      <c r="A52" s="90" t="s">
        <v>110</v>
      </c>
      <c r="B52" s="4" t="s">
        <v>106</v>
      </c>
      <c r="C52" s="4"/>
      <c r="D52" s="84">
        <f t="shared" si="7"/>
        <v>1000</v>
      </c>
      <c r="E52" s="84">
        <f t="shared" si="7"/>
        <v>0</v>
      </c>
      <c r="F52" s="98">
        <v>0</v>
      </c>
    </row>
    <row r="53" spans="1:6" ht="31.5" x14ac:dyDescent="0.25">
      <c r="A53" s="9" t="s">
        <v>6</v>
      </c>
      <c r="B53" s="4"/>
      <c r="C53" s="4">
        <v>200</v>
      </c>
      <c r="D53" s="84">
        <v>1000</v>
      </c>
      <c r="E53" s="84">
        <v>0</v>
      </c>
      <c r="F53" s="98">
        <v>0</v>
      </c>
    </row>
    <row r="54" spans="1:6" ht="31.5" x14ac:dyDescent="0.25">
      <c r="A54" s="22" t="s">
        <v>35</v>
      </c>
      <c r="B54" s="5" t="s">
        <v>29</v>
      </c>
      <c r="C54" s="5"/>
      <c r="D54" s="89">
        <f>D55</f>
        <v>265000</v>
      </c>
      <c r="E54" s="89">
        <f>E55</f>
        <v>0</v>
      </c>
      <c r="F54" s="99">
        <f>E54/D54*100</f>
        <v>0</v>
      </c>
    </row>
    <row r="55" spans="1:6" ht="31.5" x14ac:dyDescent="0.25">
      <c r="A55" s="3" t="s">
        <v>30</v>
      </c>
      <c r="B55" s="4" t="s">
        <v>31</v>
      </c>
      <c r="C55" s="4"/>
      <c r="D55" s="84">
        <f>D56+D59</f>
        <v>265000</v>
      </c>
      <c r="E55" s="84">
        <f>E56+E59</f>
        <v>0</v>
      </c>
      <c r="F55" s="98">
        <f>E55/D55*100</f>
        <v>0</v>
      </c>
    </row>
    <row r="56" spans="1:6" ht="31.5" x14ac:dyDescent="0.25">
      <c r="A56" s="3" t="s">
        <v>36</v>
      </c>
      <c r="B56" s="4" t="s">
        <v>32</v>
      </c>
      <c r="C56" s="4"/>
      <c r="D56" s="84">
        <f t="shared" ref="D56:E57" si="8">D57</f>
        <v>20000</v>
      </c>
      <c r="E56" s="84">
        <f t="shared" si="8"/>
        <v>0</v>
      </c>
      <c r="F56" s="98">
        <f>E56/D56*100</f>
        <v>0</v>
      </c>
    </row>
    <row r="57" spans="1:6" ht="21.75" customHeight="1" x14ac:dyDescent="0.25">
      <c r="A57" s="3" t="s">
        <v>33</v>
      </c>
      <c r="B57" s="4" t="s">
        <v>34</v>
      </c>
      <c r="C57" s="4"/>
      <c r="D57" s="84">
        <f t="shared" si="8"/>
        <v>20000</v>
      </c>
      <c r="E57" s="84">
        <f t="shared" si="8"/>
        <v>0</v>
      </c>
      <c r="F57" s="98">
        <f>E57/D57*100</f>
        <v>0</v>
      </c>
    </row>
    <row r="58" spans="1:6" ht="31.5" x14ac:dyDescent="0.25">
      <c r="A58" s="9" t="s">
        <v>6</v>
      </c>
      <c r="B58" s="4"/>
      <c r="C58" s="12" t="s">
        <v>12</v>
      </c>
      <c r="D58" s="84">
        <v>20000</v>
      </c>
      <c r="E58" s="84">
        <v>0</v>
      </c>
      <c r="F58" s="98">
        <f>E58/D58*100</f>
        <v>0</v>
      </c>
    </row>
    <row r="59" spans="1:6" ht="15.75" x14ac:dyDescent="0.25">
      <c r="A59" s="9" t="s">
        <v>38</v>
      </c>
      <c r="B59" s="4" t="s">
        <v>37</v>
      </c>
      <c r="C59" s="12"/>
      <c r="D59" s="84">
        <f t="shared" ref="D59:E60" si="9">D60</f>
        <v>245000</v>
      </c>
      <c r="E59" s="84">
        <f t="shared" si="9"/>
        <v>0</v>
      </c>
      <c r="F59" s="98">
        <v>0</v>
      </c>
    </row>
    <row r="60" spans="1:6" ht="35.25" customHeight="1" x14ac:dyDescent="0.25">
      <c r="A60" s="3" t="s">
        <v>39</v>
      </c>
      <c r="B60" s="4" t="s">
        <v>40</v>
      </c>
      <c r="C60" s="12"/>
      <c r="D60" s="84">
        <f t="shared" si="9"/>
        <v>245000</v>
      </c>
      <c r="E60" s="84">
        <f t="shared" si="9"/>
        <v>0</v>
      </c>
      <c r="F60" s="98">
        <v>0</v>
      </c>
    </row>
    <row r="61" spans="1:6" ht="31.5" x14ac:dyDescent="0.25">
      <c r="A61" s="9" t="s">
        <v>6</v>
      </c>
      <c r="B61" s="4"/>
      <c r="C61" s="12" t="s">
        <v>12</v>
      </c>
      <c r="D61" s="84">
        <v>245000</v>
      </c>
      <c r="E61" s="84">
        <v>0</v>
      </c>
      <c r="F61" s="98">
        <v>0</v>
      </c>
    </row>
    <row r="62" spans="1:6" ht="31.5" x14ac:dyDescent="0.25">
      <c r="A62" s="75" t="s">
        <v>46</v>
      </c>
      <c r="B62" s="5" t="s">
        <v>47</v>
      </c>
      <c r="C62" s="4"/>
      <c r="D62" s="89">
        <f>D63</f>
        <v>13724266.510000002</v>
      </c>
      <c r="E62" s="89">
        <f>E63</f>
        <v>2591814.7199999997</v>
      </c>
      <c r="F62" s="99">
        <f>E62/D62*100</f>
        <v>18.884905201392797</v>
      </c>
    </row>
    <row r="63" spans="1:6" ht="31.5" x14ac:dyDescent="0.25">
      <c r="A63" s="9" t="s">
        <v>48</v>
      </c>
      <c r="B63" s="4" t="s">
        <v>49</v>
      </c>
      <c r="C63" s="4"/>
      <c r="D63" s="84">
        <f>D66+D68+D70+D65+D74</f>
        <v>13724266.510000002</v>
      </c>
      <c r="E63" s="84">
        <f>E66+E68+E70+E65+E74</f>
        <v>2591814.7199999997</v>
      </c>
      <c r="F63" s="98">
        <f>E63/D63*100</f>
        <v>18.884905201392797</v>
      </c>
    </row>
    <row r="64" spans="1:6" ht="15.75" x14ac:dyDescent="0.25">
      <c r="A64" s="9" t="s">
        <v>50</v>
      </c>
      <c r="B64" s="4" t="s">
        <v>54</v>
      </c>
      <c r="C64" s="4"/>
      <c r="D64" s="84">
        <f>D65</f>
        <v>4600000</v>
      </c>
      <c r="E64" s="84">
        <f>E65</f>
        <v>1121552.78</v>
      </c>
      <c r="F64" s="98">
        <f>F65</f>
        <v>24.381582173913046</v>
      </c>
    </row>
    <row r="65" spans="1:6" ht="31.5" x14ac:dyDescent="0.25">
      <c r="A65" s="9" t="s">
        <v>6</v>
      </c>
      <c r="B65" s="4"/>
      <c r="C65" s="4">
        <v>200</v>
      </c>
      <c r="D65" s="84">
        <v>4600000</v>
      </c>
      <c r="E65" s="84">
        <v>1121552.78</v>
      </c>
      <c r="F65" s="98">
        <f>E64/D64*100</f>
        <v>24.381582173913046</v>
      </c>
    </row>
    <row r="66" spans="1:6" ht="15.75" x14ac:dyDescent="0.25">
      <c r="A66" s="9" t="s">
        <v>51</v>
      </c>
      <c r="B66" s="4" t="s">
        <v>56</v>
      </c>
      <c r="C66" s="4"/>
      <c r="D66" s="84">
        <f>D67</f>
        <v>120000</v>
      </c>
      <c r="E66" s="84">
        <f>E67</f>
        <v>0</v>
      </c>
      <c r="F66" s="98">
        <f>F67</f>
        <v>0</v>
      </c>
    </row>
    <row r="67" spans="1:6" ht="31.5" x14ac:dyDescent="0.25">
      <c r="A67" s="9" t="s">
        <v>6</v>
      </c>
      <c r="B67" s="4"/>
      <c r="C67" s="4">
        <v>200</v>
      </c>
      <c r="D67" s="84">
        <v>120000</v>
      </c>
      <c r="E67" s="84">
        <v>0</v>
      </c>
      <c r="F67" s="98">
        <f>E67/D67*100</f>
        <v>0</v>
      </c>
    </row>
    <row r="68" spans="1:6" ht="15.75" x14ac:dyDescent="0.25">
      <c r="A68" s="9" t="s">
        <v>52</v>
      </c>
      <c r="B68" s="4" t="s">
        <v>55</v>
      </c>
      <c r="C68" s="4"/>
      <c r="D68" s="84">
        <f>D69</f>
        <v>120000</v>
      </c>
      <c r="E68" s="84">
        <f>E69</f>
        <v>0</v>
      </c>
      <c r="F68" s="98">
        <f>F69</f>
        <v>0</v>
      </c>
    </row>
    <row r="69" spans="1:6" ht="31.5" x14ac:dyDescent="0.25">
      <c r="A69" s="9" t="s">
        <v>6</v>
      </c>
      <c r="B69" s="4"/>
      <c r="C69" s="4">
        <v>200</v>
      </c>
      <c r="D69" s="84">
        <v>120000</v>
      </c>
      <c r="E69" s="84">
        <v>0</v>
      </c>
      <c r="F69" s="98">
        <f>E68/D68*100</f>
        <v>0</v>
      </c>
    </row>
    <row r="70" spans="1:6" ht="31.5" x14ac:dyDescent="0.25">
      <c r="A70" s="9" t="s">
        <v>53</v>
      </c>
      <c r="B70" s="4" t="s">
        <v>57</v>
      </c>
      <c r="C70" s="4"/>
      <c r="D70" s="84">
        <f>D72+D73+D71</f>
        <v>8442890.8000000007</v>
      </c>
      <c r="E70" s="84">
        <f>E72+E73+E71</f>
        <v>1337849.23</v>
      </c>
      <c r="F70" s="98">
        <f t="shared" ref="F70:F73" si="10">E70/D70*100</f>
        <v>15.845866797187522</v>
      </c>
    </row>
    <row r="71" spans="1:6" ht="78.75" x14ac:dyDescent="0.25">
      <c r="A71" s="3" t="s">
        <v>7</v>
      </c>
      <c r="B71" s="38"/>
      <c r="C71" s="4">
        <v>100</v>
      </c>
      <c r="D71" s="84">
        <v>3130216</v>
      </c>
      <c r="E71" s="84">
        <v>635351.71</v>
      </c>
      <c r="F71" s="98">
        <f t="shared" si="10"/>
        <v>20.29737596383125</v>
      </c>
    </row>
    <row r="72" spans="1:6" ht="34.5" customHeight="1" x14ac:dyDescent="0.25">
      <c r="A72" s="9" t="s">
        <v>6</v>
      </c>
      <c r="B72" s="4"/>
      <c r="C72" s="4">
        <v>200</v>
      </c>
      <c r="D72" s="84">
        <v>5202674.8</v>
      </c>
      <c r="E72" s="84">
        <v>702497.52</v>
      </c>
      <c r="F72" s="98">
        <f t="shared" si="10"/>
        <v>13.502622151205761</v>
      </c>
    </row>
    <row r="73" spans="1:6" ht="15.75" x14ac:dyDescent="0.25">
      <c r="A73" s="9" t="s">
        <v>8</v>
      </c>
      <c r="B73" s="5"/>
      <c r="C73" s="12" t="s">
        <v>9</v>
      </c>
      <c r="D73" s="84">
        <v>110000</v>
      </c>
      <c r="E73" s="84">
        <v>0</v>
      </c>
      <c r="F73" s="98">
        <f t="shared" si="10"/>
        <v>0</v>
      </c>
    </row>
    <row r="74" spans="1:6" ht="70.5" customHeight="1" x14ac:dyDescent="0.25">
      <c r="A74" s="9" t="s">
        <v>135</v>
      </c>
      <c r="B74" s="4" t="s">
        <v>136</v>
      </c>
      <c r="C74" s="4"/>
      <c r="D74" s="84">
        <f>D75</f>
        <v>441375.71</v>
      </c>
      <c r="E74" s="84">
        <f>E75</f>
        <v>132412.71</v>
      </c>
      <c r="F74" s="98">
        <f>F75</f>
        <v>29.999999320306951</v>
      </c>
    </row>
    <row r="75" spans="1:6" ht="31.5" x14ac:dyDescent="0.25">
      <c r="A75" s="9" t="s">
        <v>6</v>
      </c>
      <c r="B75" s="4"/>
      <c r="C75" s="4">
        <v>200</v>
      </c>
      <c r="D75" s="84">
        <v>441375.71</v>
      </c>
      <c r="E75" s="84">
        <v>132412.71</v>
      </c>
      <c r="F75" s="98">
        <f>E74/D74*100</f>
        <v>29.999999320306951</v>
      </c>
    </row>
    <row r="76" spans="1:6" ht="15.75" x14ac:dyDescent="0.25">
      <c r="A76" s="22" t="s">
        <v>20</v>
      </c>
      <c r="B76" s="5" t="s">
        <v>21</v>
      </c>
      <c r="C76" s="5"/>
      <c r="D76" s="89">
        <f>SUM(D77,D79,D83,D87,D91,D93,D96,D98,D100,D102,D104,D106,D110+D112+D108)</f>
        <v>18318931.399999999</v>
      </c>
      <c r="E76" s="89">
        <f>SUM(E77,E79,E83,E87,E91,E93,E96,E98,E100,E102,E104,E106,E111)</f>
        <v>3701958.92</v>
      </c>
      <c r="F76" s="99">
        <f>E76/D76*100</f>
        <v>20.208378093495128</v>
      </c>
    </row>
    <row r="77" spans="1:6" ht="15.75" x14ac:dyDescent="0.25">
      <c r="A77" s="3" t="s">
        <v>22</v>
      </c>
      <c r="B77" s="38" t="s">
        <v>72</v>
      </c>
      <c r="C77" s="4"/>
      <c r="D77" s="84">
        <f>D78</f>
        <v>1209179</v>
      </c>
      <c r="E77" s="84">
        <f>E78</f>
        <v>275741</v>
      </c>
      <c r="F77" s="98">
        <f>F78</f>
        <v>22.80398518333514</v>
      </c>
    </row>
    <row r="78" spans="1:6" ht="78.75" x14ac:dyDescent="0.25">
      <c r="A78" s="9" t="s">
        <v>7</v>
      </c>
      <c r="B78" s="38"/>
      <c r="C78" s="12" t="s">
        <v>11</v>
      </c>
      <c r="D78" s="84">
        <v>1209179</v>
      </c>
      <c r="E78" s="84">
        <v>275741</v>
      </c>
      <c r="F78" s="98">
        <f>E78/D78*100</f>
        <v>22.80398518333514</v>
      </c>
    </row>
    <row r="79" spans="1:6" ht="15.75" x14ac:dyDescent="0.25">
      <c r="A79" s="3" t="s">
        <v>10</v>
      </c>
      <c r="B79" s="38" t="s">
        <v>73</v>
      </c>
      <c r="C79" s="4"/>
      <c r="D79" s="84">
        <f>D80+D81+D82</f>
        <v>7542785</v>
      </c>
      <c r="E79" s="84">
        <f>E80+E81+E82</f>
        <v>1427496.13</v>
      </c>
      <c r="F79" s="98">
        <f>F80</f>
        <v>19.79493094960738</v>
      </c>
    </row>
    <row r="80" spans="1:6" ht="78.75" x14ac:dyDescent="0.25">
      <c r="A80" s="9" t="s">
        <v>7</v>
      </c>
      <c r="B80" s="5"/>
      <c r="C80" s="12" t="s">
        <v>11</v>
      </c>
      <c r="D80" s="84">
        <v>6193665</v>
      </c>
      <c r="E80" s="84">
        <v>1226031.71</v>
      </c>
      <c r="F80" s="98">
        <f t="shared" ref="F80:F90" si="11">E80/D80*100</f>
        <v>19.79493094960738</v>
      </c>
    </row>
    <row r="81" spans="1:6" ht="31.5" x14ac:dyDescent="0.25">
      <c r="A81" s="9" t="s">
        <v>6</v>
      </c>
      <c r="B81" s="5"/>
      <c r="C81" s="12" t="s">
        <v>12</v>
      </c>
      <c r="D81" s="84">
        <v>1289120</v>
      </c>
      <c r="E81" s="84">
        <v>189040.42</v>
      </c>
      <c r="F81" s="98">
        <f t="shared" si="11"/>
        <v>14.664299677299244</v>
      </c>
    </row>
    <row r="82" spans="1:6" ht="15.75" x14ac:dyDescent="0.25">
      <c r="A82" s="9" t="s">
        <v>8</v>
      </c>
      <c r="B82" s="5"/>
      <c r="C82" s="12" t="s">
        <v>9</v>
      </c>
      <c r="D82" s="84">
        <v>60000</v>
      </c>
      <c r="E82" s="84">
        <v>12424</v>
      </c>
      <c r="F82" s="98">
        <f t="shared" si="11"/>
        <v>20.706666666666667</v>
      </c>
    </row>
    <row r="83" spans="1:6" ht="15.75" x14ac:dyDescent="0.25">
      <c r="A83" s="3" t="s">
        <v>23</v>
      </c>
      <c r="B83" s="38" t="s">
        <v>74</v>
      </c>
      <c r="C83" s="4"/>
      <c r="D83" s="84">
        <f>D84+D86+D85</f>
        <v>100000</v>
      </c>
      <c r="E83" s="84">
        <f>E84+E86+E85</f>
        <v>27900</v>
      </c>
      <c r="F83" s="98">
        <f t="shared" si="11"/>
        <v>27.900000000000002</v>
      </c>
    </row>
    <row r="84" spans="1:6" ht="31.5" x14ac:dyDescent="0.25">
      <c r="A84" s="9" t="s">
        <v>6</v>
      </c>
      <c r="B84" s="5"/>
      <c r="C84" s="12" t="s">
        <v>12</v>
      </c>
      <c r="D84" s="84">
        <v>2900</v>
      </c>
      <c r="E84" s="84">
        <v>2900</v>
      </c>
      <c r="F84" s="98">
        <f t="shared" si="11"/>
        <v>100</v>
      </c>
    </row>
    <row r="85" spans="1:6" ht="15.75" x14ac:dyDescent="0.25">
      <c r="A85" s="9" t="s">
        <v>5</v>
      </c>
      <c r="B85" s="5"/>
      <c r="C85" s="12" t="s">
        <v>13</v>
      </c>
      <c r="D85" s="84">
        <v>25000</v>
      </c>
      <c r="E85" s="84">
        <v>25000</v>
      </c>
      <c r="F85" s="98">
        <f t="shared" si="11"/>
        <v>100</v>
      </c>
    </row>
    <row r="86" spans="1:6" ht="15.75" x14ac:dyDescent="0.25">
      <c r="A86" s="9" t="s">
        <v>8</v>
      </c>
      <c r="B86" s="5"/>
      <c r="C86" s="12" t="s">
        <v>9</v>
      </c>
      <c r="D86" s="84">
        <v>72100</v>
      </c>
      <c r="E86" s="84">
        <v>0</v>
      </c>
      <c r="F86" s="98">
        <f t="shared" si="11"/>
        <v>0</v>
      </c>
    </row>
    <row r="87" spans="1:6" ht="47.25" x14ac:dyDescent="0.25">
      <c r="A87" s="3" t="s">
        <v>25</v>
      </c>
      <c r="B87" s="38" t="s">
        <v>75</v>
      </c>
      <c r="C87" s="4"/>
      <c r="D87" s="84">
        <f>SUM(D88:D90)</f>
        <v>6303550</v>
      </c>
      <c r="E87" s="84">
        <f>SUM(E88:E90)</f>
        <v>1393021.63</v>
      </c>
      <c r="F87" s="98">
        <f t="shared" si="11"/>
        <v>22.099001832300843</v>
      </c>
    </row>
    <row r="88" spans="1:6" ht="78.75" x14ac:dyDescent="0.25">
      <c r="A88" s="3" t="s">
        <v>7</v>
      </c>
      <c r="B88" s="38"/>
      <c r="C88" s="4">
        <v>100</v>
      </c>
      <c r="D88" s="84">
        <v>5044400</v>
      </c>
      <c r="E88" s="84">
        <v>1061450.45</v>
      </c>
      <c r="F88" s="98">
        <f t="shared" si="11"/>
        <v>21.04215466656094</v>
      </c>
    </row>
    <row r="89" spans="1:6" ht="31.5" x14ac:dyDescent="0.25">
      <c r="A89" s="9" t="s">
        <v>6</v>
      </c>
      <c r="B89" s="5"/>
      <c r="C89" s="12" t="s">
        <v>12</v>
      </c>
      <c r="D89" s="84">
        <v>1106150</v>
      </c>
      <c r="E89" s="84">
        <v>299071.18</v>
      </c>
      <c r="F89" s="98">
        <f t="shared" si="11"/>
        <v>27.037126971929666</v>
      </c>
    </row>
    <row r="90" spans="1:6" ht="15.75" x14ac:dyDescent="0.25">
      <c r="A90" s="11" t="s">
        <v>8</v>
      </c>
      <c r="B90" s="5"/>
      <c r="C90" s="12" t="s">
        <v>9</v>
      </c>
      <c r="D90" s="84">
        <v>153000</v>
      </c>
      <c r="E90" s="84">
        <v>32500</v>
      </c>
      <c r="F90" s="98">
        <f t="shared" si="11"/>
        <v>21.241830065359476</v>
      </c>
    </row>
    <row r="91" spans="1:6" ht="47.25" x14ac:dyDescent="0.25">
      <c r="A91" s="3" t="s">
        <v>24</v>
      </c>
      <c r="B91" s="38" t="s">
        <v>76</v>
      </c>
      <c r="C91" s="4"/>
      <c r="D91" s="84">
        <f>D92</f>
        <v>430000</v>
      </c>
      <c r="E91" s="84">
        <f>E92</f>
        <v>7500</v>
      </c>
      <c r="F91" s="98">
        <f>F92</f>
        <v>1.7441860465116279</v>
      </c>
    </row>
    <row r="92" spans="1:6" ht="31.5" x14ac:dyDescent="0.25">
      <c r="A92" s="9" t="s">
        <v>6</v>
      </c>
      <c r="B92" s="38"/>
      <c r="C92" s="4">
        <v>200</v>
      </c>
      <c r="D92" s="84">
        <v>430000</v>
      </c>
      <c r="E92" s="84">
        <v>7500</v>
      </c>
      <c r="F92" s="98">
        <f>E92/D92*100</f>
        <v>1.7441860465116279</v>
      </c>
    </row>
    <row r="93" spans="1:6" ht="15.75" x14ac:dyDescent="0.25">
      <c r="A93" s="3" t="s">
        <v>26</v>
      </c>
      <c r="B93" s="43" t="s">
        <v>77</v>
      </c>
      <c r="C93" s="4"/>
      <c r="D93" s="84">
        <f>D94+D95</f>
        <v>8500</v>
      </c>
      <c r="E93" s="84">
        <v>934.58</v>
      </c>
      <c r="F93" s="98">
        <f>F94</f>
        <v>21.990117647058824</v>
      </c>
    </row>
    <row r="94" spans="1:6" ht="31.5" x14ac:dyDescent="0.25">
      <c r="A94" s="34" t="s">
        <v>6</v>
      </c>
      <c r="B94" s="43"/>
      <c r="C94" s="12" t="s">
        <v>12</v>
      </c>
      <c r="D94" s="84">
        <v>8500</v>
      </c>
      <c r="E94" s="84">
        <v>1869.16</v>
      </c>
      <c r="F94" s="98">
        <f>E94/D94*100</f>
        <v>21.990117647058824</v>
      </c>
    </row>
    <row r="95" spans="1:6" ht="15.75" x14ac:dyDescent="0.25">
      <c r="A95" s="34" t="s">
        <v>8</v>
      </c>
      <c r="B95" s="43"/>
      <c r="C95" s="12" t="s">
        <v>9</v>
      </c>
      <c r="D95" s="84">
        <v>0</v>
      </c>
      <c r="E95" s="84">
        <v>0</v>
      </c>
      <c r="F95" s="98">
        <v>0</v>
      </c>
    </row>
    <row r="96" spans="1:6" ht="24" customHeight="1" x14ac:dyDescent="0.25">
      <c r="A96" s="91" t="s">
        <v>101</v>
      </c>
      <c r="B96" s="43" t="s">
        <v>102</v>
      </c>
      <c r="C96" s="12"/>
      <c r="D96" s="84">
        <f>D97</f>
        <v>600000</v>
      </c>
      <c r="E96" s="84">
        <f>E97</f>
        <v>215547</v>
      </c>
      <c r="F96" s="98">
        <v>0</v>
      </c>
    </row>
    <row r="97" spans="1:6" ht="31.5" x14ac:dyDescent="0.25">
      <c r="A97" s="9" t="s">
        <v>6</v>
      </c>
      <c r="B97" s="43"/>
      <c r="C97" s="4">
        <v>200</v>
      </c>
      <c r="D97" s="84">
        <v>600000</v>
      </c>
      <c r="E97" s="84">
        <v>215547</v>
      </c>
      <c r="F97" s="98">
        <v>0</v>
      </c>
    </row>
    <row r="98" spans="1:6" ht="78.75" x14ac:dyDescent="0.25">
      <c r="A98" s="92" t="s">
        <v>91</v>
      </c>
      <c r="B98" s="43" t="s">
        <v>90</v>
      </c>
      <c r="C98" s="12"/>
      <c r="D98" s="84">
        <f>D99</f>
        <v>235905</v>
      </c>
      <c r="E98" s="84">
        <f>E99</f>
        <v>86959</v>
      </c>
      <c r="F98" s="98">
        <f>F99</f>
        <v>36.861872363875285</v>
      </c>
    </row>
    <row r="99" spans="1:6" ht="15.75" x14ac:dyDescent="0.25">
      <c r="A99" s="85" t="s">
        <v>92</v>
      </c>
      <c r="B99" s="43"/>
      <c r="C99" s="12" t="s">
        <v>89</v>
      </c>
      <c r="D99" s="84">
        <v>235905</v>
      </c>
      <c r="E99" s="84">
        <v>86959</v>
      </c>
      <c r="F99" s="98">
        <f>E99/D99*100</f>
        <v>36.861872363875285</v>
      </c>
    </row>
    <row r="100" spans="1:6" ht="47.25" x14ac:dyDescent="0.25">
      <c r="A100" s="93" t="s">
        <v>78</v>
      </c>
      <c r="B100" s="43" t="s">
        <v>79</v>
      </c>
      <c r="C100" s="4"/>
      <c r="D100" s="84">
        <f>D101</f>
        <v>40656</v>
      </c>
      <c r="E100" s="84">
        <f>E101</f>
        <v>0</v>
      </c>
      <c r="F100" s="98">
        <f>F101</f>
        <v>0</v>
      </c>
    </row>
    <row r="101" spans="1:6" ht="16.5" thickBot="1" x14ac:dyDescent="0.3">
      <c r="A101" s="34" t="s">
        <v>8</v>
      </c>
      <c r="B101" s="43"/>
      <c r="C101" s="12" t="s">
        <v>9</v>
      </c>
      <c r="D101" s="84">
        <v>40656</v>
      </c>
      <c r="E101" s="84">
        <v>0</v>
      </c>
      <c r="F101" s="98">
        <f>E101/D101*100</f>
        <v>0</v>
      </c>
    </row>
    <row r="102" spans="1:6" ht="32.25" thickBot="1" x14ac:dyDescent="0.3">
      <c r="A102" s="94" t="s">
        <v>83</v>
      </c>
      <c r="B102" s="43" t="s">
        <v>82</v>
      </c>
      <c r="C102" s="4"/>
      <c r="D102" s="84">
        <f>D103</f>
        <v>250000</v>
      </c>
      <c r="E102" s="84">
        <f>E103</f>
        <v>0</v>
      </c>
      <c r="F102" s="98">
        <f>F103</f>
        <v>0</v>
      </c>
    </row>
    <row r="103" spans="1:6" ht="31.5" x14ac:dyDescent="0.25">
      <c r="A103" s="9" t="s">
        <v>6</v>
      </c>
      <c r="B103" s="43"/>
      <c r="C103" s="4">
        <v>200</v>
      </c>
      <c r="D103" s="84">
        <v>250000</v>
      </c>
      <c r="E103" s="84">
        <v>0</v>
      </c>
      <c r="F103" s="98">
        <f>E103/D103*100</f>
        <v>0</v>
      </c>
    </row>
    <row r="104" spans="1:6" ht="47.25" x14ac:dyDescent="0.25">
      <c r="A104" s="95" t="s">
        <v>84</v>
      </c>
      <c r="B104" s="43" t="s">
        <v>85</v>
      </c>
      <c r="C104" s="4"/>
      <c r="D104" s="84">
        <f>D105</f>
        <v>737000</v>
      </c>
      <c r="E104" s="84">
        <f>E105</f>
        <v>91472.25</v>
      </c>
      <c r="F104" s="98">
        <f>F105</f>
        <v>12.411431478968794</v>
      </c>
    </row>
    <row r="105" spans="1:6" ht="31.5" x14ac:dyDescent="0.25">
      <c r="A105" s="9" t="s">
        <v>6</v>
      </c>
      <c r="B105" s="43"/>
      <c r="C105" s="4">
        <v>200</v>
      </c>
      <c r="D105" s="84">
        <v>737000</v>
      </c>
      <c r="E105" s="84">
        <v>91472.25</v>
      </c>
      <c r="F105" s="98">
        <f>E105/D105*100</f>
        <v>12.411431478968794</v>
      </c>
    </row>
    <row r="106" spans="1:6" ht="31.5" x14ac:dyDescent="0.25">
      <c r="A106" s="95" t="s">
        <v>86</v>
      </c>
      <c r="B106" s="43" t="s">
        <v>87</v>
      </c>
      <c r="C106" s="12"/>
      <c r="D106" s="84">
        <f>D107</f>
        <v>433286.40000000002</v>
      </c>
      <c r="E106" s="84">
        <f>E107</f>
        <v>72214.399999999994</v>
      </c>
      <c r="F106" s="98">
        <f>F107</f>
        <v>16.666666666666664</v>
      </c>
    </row>
    <row r="107" spans="1:6" ht="15.75" x14ac:dyDescent="0.25">
      <c r="A107" s="3" t="s">
        <v>5</v>
      </c>
      <c r="B107" s="4"/>
      <c r="C107" s="12" t="s">
        <v>13</v>
      </c>
      <c r="D107" s="84">
        <v>433286.40000000002</v>
      </c>
      <c r="E107" s="84">
        <v>72214.399999999994</v>
      </c>
      <c r="F107" s="98">
        <f>E107/D107*100</f>
        <v>16.666666666666664</v>
      </c>
    </row>
    <row r="108" spans="1:6" ht="15.75" x14ac:dyDescent="0.25">
      <c r="A108" s="3" t="s">
        <v>94</v>
      </c>
      <c r="B108" s="43" t="s">
        <v>95</v>
      </c>
      <c r="C108" s="12"/>
      <c r="D108" s="84">
        <f>D109</f>
        <v>10000</v>
      </c>
      <c r="E108" s="84">
        <f>E109</f>
        <v>0</v>
      </c>
      <c r="F108" s="98">
        <f>F109</f>
        <v>0</v>
      </c>
    </row>
    <row r="109" spans="1:6" ht="31.5" x14ac:dyDescent="0.25">
      <c r="A109" s="9" t="s">
        <v>6</v>
      </c>
      <c r="B109" s="4"/>
      <c r="C109" s="12" t="s">
        <v>12</v>
      </c>
      <c r="D109" s="84">
        <v>10000</v>
      </c>
      <c r="E109" s="84">
        <v>0</v>
      </c>
      <c r="F109" s="98">
        <v>0</v>
      </c>
    </row>
    <row r="110" spans="1:6" ht="31.5" x14ac:dyDescent="0.25">
      <c r="A110" s="96" t="s">
        <v>80</v>
      </c>
      <c r="B110" s="38" t="s">
        <v>81</v>
      </c>
      <c r="C110" s="4"/>
      <c r="D110" s="84">
        <f>D111</f>
        <v>418070</v>
      </c>
      <c r="E110" s="84">
        <f>E111</f>
        <v>103172.93</v>
      </c>
      <c r="F110" s="98">
        <f>F111</f>
        <v>24.678386394622908</v>
      </c>
    </row>
    <row r="111" spans="1:6" ht="78.75" x14ac:dyDescent="0.25">
      <c r="A111" s="9" t="s">
        <v>7</v>
      </c>
      <c r="B111" s="38"/>
      <c r="C111" s="12" t="s">
        <v>11</v>
      </c>
      <c r="D111" s="84">
        <v>418070</v>
      </c>
      <c r="E111" s="84">
        <v>103172.93</v>
      </c>
      <c r="F111" s="98">
        <f>E111/D111*100</f>
        <v>24.678386394622908</v>
      </c>
    </row>
    <row r="112" spans="1:6" ht="31.5" x14ac:dyDescent="0.25">
      <c r="A112" s="96" t="s">
        <v>80</v>
      </c>
      <c r="B112" s="38" t="s">
        <v>81</v>
      </c>
      <c r="C112" s="4"/>
      <c r="D112" s="84">
        <f>D113</f>
        <v>0</v>
      </c>
      <c r="E112" s="84">
        <f>E113</f>
        <v>0</v>
      </c>
      <c r="F112" s="98" t="e">
        <f>F113</f>
        <v>#DIV/0!</v>
      </c>
    </row>
    <row r="113" spans="1:6" ht="31.5" x14ac:dyDescent="0.25">
      <c r="A113" s="9" t="s">
        <v>6</v>
      </c>
      <c r="B113" s="38"/>
      <c r="C113" s="12" t="s">
        <v>12</v>
      </c>
      <c r="D113" s="84">
        <v>0</v>
      </c>
      <c r="E113" s="84">
        <v>0</v>
      </c>
      <c r="F113" s="98" t="e">
        <f>E113/D113*100</f>
        <v>#DIV/0!</v>
      </c>
    </row>
    <row r="114" spans="1:6" ht="15.75" x14ac:dyDescent="0.25">
      <c r="A114" s="22" t="s">
        <v>27</v>
      </c>
      <c r="B114" s="4"/>
      <c r="C114" s="4"/>
      <c r="D114" s="89">
        <f>D8+D12+D23+D35+D54+D62+D76+D49+D28</f>
        <v>64354804.910000004</v>
      </c>
      <c r="E114" s="89">
        <f>E8+E12+E23+E35+E54+E62+E76+E49+E28+E108</f>
        <v>6494053.3499999996</v>
      </c>
      <c r="F114" s="99">
        <f>E114/D114*100</f>
        <v>10.091015517927392</v>
      </c>
    </row>
    <row r="115" spans="1:6" x14ac:dyDescent="0.25">
      <c r="F115" s="100"/>
    </row>
    <row r="116" spans="1:6" x14ac:dyDescent="0.25">
      <c r="F116" s="100"/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5"/>
      <c r="B6" s="105"/>
      <c r="C6" s="105"/>
      <c r="D6" s="105"/>
      <c r="E6" s="105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2024-09-23T07:47:11Z</cp:lastPrinted>
  <dcterms:created xsi:type="dcterms:W3CDTF">2016-08-16T13:35:15Z</dcterms:created>
  <dcterms:modified xsi:type="dcterms:W3CDTF">2025-06-17T07:32:08Z</dcterms:modified>
</cp:coreProperties>
</file>